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9315" activeTab="0"/>
  </bookViews>
  <sheets>
    <sheet name="SUMMARY" sheetId="1" r:id="rId1"/>
    <sheet name="DETAIL" sheetId="2" r:id="rId2"/>
  </sheets>
  <definedNames>
    <definedName name="_xlnm.Print_Titles" localSheetId="1">'DETAIL'!$1:$1</definedName>
  </definedNames>
  <calcPr fullCalcOnLoad="1" refMode="R1C1"/>
</workbook>
</file>

<file path=xl/sharedStrings.xml><?xml version="1.0" encoding="utf-8"?>
<sst xmlns="http://schemas.openxmlformats.org/spreadsheetml/2006/main" count="251" uniqueCount="95">
  <si>
    <t>Segment</t>
  </si>
  <si>
    <t>Description</t>
  </si>
  <si>
    <t>Unit</t>
  </si>
  <si>
    <t>LaSalle Station - 16th Street</t>
  </si>
  <si>
    <t>16th Street - 21st Street</t>
  </si>
  <si>
    <t>21st Street - 79th Street</t>
  </si>
  <si>
    <t>79th Street - Oakdale</t>
  </si>
  <si>
    <t>Oakdale - Dolton</t>
  </si>
  <si>
    <t>Dolton - Thornton Jct</t>
  </si>
  <si>
    <t>Thornton Jct - Beecher</t>
  </si>
  <si>
    <t>87th Street - South Chicago</t>
  </si>
  <si>
    <t>New Track</t>
  </si>
  <si>
    <t>Mile</t>
  </si>
  <si>
    <t>CTC New Track</t>
  </si>
  <si>
    <t>Quantity1</t>
  </si>
  <si>
    <t>Quantity2</t>
  </si>
  <si>
    <t>Turnouts</t>
  </si>
  <si>
    <t>Ea</t>
  </si>
  <si>
    <t>Control turnouts</t>
  </si>
  <si>
    <t>CTA Bridge</t>
  </si>
  <si>
    <t>LS</t>
  </si>
  <si>
    <t>SCAL Bridge</t>
  </si>
  <si>
    <t>Foot</t>
  </si>
  <si>
    <t>New Freight Track</t>
  </si>
  <si>
    <t>NS Grade Separation</t>
  </si>
  <si>
    <t>47th Street</t>
  </si>
  <si>
    <t>Turnouts 63rd Street</t>
  </si>
  <si>
    <t>Turnouts 74th Street</t>
  </si>
  <si>
    <t>Rock Island Connection</t>
  </si>
  <si>
    <t>Calumet River Bridge</t>
  </si>
  <si>
    <t>Streets grade separation</t>
  </si>
  <si>
    <t>Each</t>
  </si>
  <si>
    <t>Grade Crossings</t>
  </si>
  <si>
    <t>Dolton Grade Separation</t>
  </si>
  <si>
    <t>Sibley Blvd Modification</t>
  </si>
  <si>
    <t>Grade Crossing</t>
  </si>
  <si>
    <t>Little Calumet River Bridge</t>
  </si>
  <si>
    <t>Thornton Jct Flyover</t>
  </si>
  <si>
    <t xml:space="preserve">Turnouts </t>
  </si>
  <si>
    <t>New or rehabilitated track</t>
  </si>
  <si>
    <t>Forest Hill grade separation</t>
  </si>
  <si>
    <t>Stations</t>
  </si>
  <si>
    <t>Rehab Track</t>
  </si>
  <si>
    <t>CTC Rehab Track</t>
  </si>
  <si>
    <t>Freight Route Ogden - Root</t>
  </si>
  <si>
    <t>Freight Route Englewood - Grand Crossing</t>
  </si>
  <si>
    <t>CN Connection</t>
  </si>
  <si>
    <t>Total (Millions)</t>
  </si>
  <si>
    <t>Cost (Millions)</t>
  </si>
  <si>
    <t>Unit Cost (Millions)</t>
  </si>
  <si>
    <t>Turnouts 21st Street</t>
  </si>
  <si>
    <t>Comiskey Park Layover</t>
  </si>
  <si>
    <t>Storage Tracks</t>
  </si>
  <si>
    <t>Rock Island</t>
  </si>
  <si>
    <t>South Chicago</t>
  </si>
  <si>
    <t>79th Street - Gresham</t>
  </si>
  <si>
    <t>80th - Dolton</t>
  </si>
  <si>
    <t>87th Street</t>
  </si>
  <si>
    <t>Maintenance Shop</t>
  </si>
  <si>
    <t>Turnouts Gresham</t>
  </si>
  <si>
    <t>79th Street Connection</t>
  </si>
  <si>
    <t>Joint South and South Chicago</t>
  </si>
  <si>
    <t>Thornton Jct. - Maynard</t>
  </si>
  <si>
    <t>74th Street - Ashburn</t>
  </si>
  <si>
    <t>Freight Ogden - Root</t>
  </si>
  <si>
    <t>Freight Englewood - Grand Crossing</t>
  </si>
  <si>
    <t>Location</t>
  </si>
  <si>
    <t>CTA Loop Pedestrian Connection</t>
  </si>
  <si>
    <t>Ping Tom Park mitigation</t>
  </si>
  <si>
    <t>US 6 grade separation</t>
  </si>
  <si>
    <t>Metra Feasibility Study Cost</t>
  </si>
  <si>
    <t>Ashburn, Dolton, Beecher</t>
  </si>
  <si>
    <t>Layover yards</t>
  </si>
  <si>
    <t>Maintenance - Layover</t>
  </si>
  <si>
    <t>Total</t>
  </si>
  <si>
    <t>Roseland / South Suburbs / Northwest Indiana</t>
  </si>
  <si>
    <t>SouthWest</t>
  </si>
  <si>
    <t>Stations 80th - Dolton</t>
  </si>
  <si>
    <t>Thornton Jct - Beecher (includes platforms)</t>
  </si>
  <si>
    <t>IC Grade Separation and Connection</t>
  </si>
  <si>
    <t>I-57 Expressway Bridge</t>
  </si>
  <si>
    <t>Turnouts Rock Island Connection</t>
  </si>
  <si>
    <t>South Chicago NS Connection</t>
  </si>
  <si>
    <t>Stations 21st Street - 74th Street</t>
  </si>
  <si>
    <t>Station 63rd Street</t>
  </si>
  <si>
    <t>Station 79th Street Lower</t>
  </si>
  <si>
    <t>Station 79th Street Upper</t>
  </si>
  <si>
    <t>Station Western Avenue</t>
  </si>
  <si>
    <t>Core Project LaSalle - 79th Street</t>
  </si>
  <si>
    <t>75th Street Stations</t>
  </si>
  <si>
    <t>Bridge - Dan Ryan Expressway</t>
  </si>
  <si>
    <t>New Track - Passenger</t>
  </si>
  <si>
    <t>CTC New Track - Passenger</t>
  </si>
  <si>
    <t>New Track - Freight</t>
  </si>
  <si>
    <t>CTC New Track - Freight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</si>
</sst>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&quot;$&quot;#,##0.00"/>
    <numFmt numFmtId="167" formatCode="[$$-409]#,##0.00"/>
    <numFmt numFmtId="168" formatCode="[$$-409]#,##0"/>
  </numFmts>
  <fonts count="1">
    <font>
      <sz val="10"/>
      <name val="Helvetica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medium"/>
      <bottom style="thin"/>
    </border>
    <border>
      <left style="double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vertical="center" wrapText="1"/>
    </xf>
    <xf numFmtId="165" fontId="0" fillId="0" borderId="2" xfId="0" applyNumberFormat="1" applyBorder="1" applyAlignment="1">
      <alignment vertical="center" wrapText="1"/>
    </xf>
    <xf numFmtId="165" fontId="0" fillId="0" borderId="3" xfId="0" applyNumberFormat="1" applyBorder="1" applyAlignment="1">
      <alignment vertical="center" wrapText="1"/>
    </xf>
    <xf numFmtId="165" fontId="0" fillId="0" borderId="4" xfId="0" applyNumberFormat="1" applyBorder="1" applyAlignment="1">
      <alignment vertical="center" wrapText="1"/>
    </xf>
    <xf numFmtId="165" fontId="0" fillId="0" borderId="5" xfId="0" applyNumberFormat="1" applyBorder="1" applyAlignment="1">
      <alignment vertical="center" wrapText="1"/>
    </xf>
    <xf numFmtId="165" fontId="0" fillId="0" borderId="6" xfId="0" applyNumberFormat="1" applyBorder="1" applyAlignment="1">
      <alignment vertical="center" wrapText="1"/>
    </xf>
    <xf numFmtId="165" fontId="0" fillId="0" borderId="7" xfId="0" applyNumberFormat="1" applyBorder="1" applyAlignment="1">
      <alignment vertical="center" wrapText="1"/>
    </xf>
    <xf numFmtId="0" fontId="0" fillId="0" borderId="8" xfId="0" applyNumberFormat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9" xfId="0" applyNumberFormat="1" applyBorder="1" applyAlignment="1">
      <alignment vertical="center" wrapText="1"/>
    </xf>
    <xf numFmtId="0" fontId="0" fillId="0" borderId="10" xfId="0" applyNumberFormat="1" applyBorder="1" applyAlignment="1">
      <alignment vertical="center" wrapText="1"/>
    </xf>
    <xf numFmtId="0" fontId="0" fillId="0" borderId="11" xfId="0" applyNumberFormat="1" applyBorder="1" applyAlignment="1">
      <alignment vertical="center" wrapText="1"/>
    </xf>
    <xf numFmtId="0" fontId="0" fillId="0" borderId="12" xfId="0" applyNumberFormat="1" applyBorder="1" applyAlignment="1">
      <alignment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65" fontId="0" fillId="0" borderId="13" xfId="0" applyNumberFormat="1" applyBorder="1" applyAlignment="1">
      <alignment vertical="center" wrapText="1"/>
    </xf>
    <xf numFmtId="165" fontId="0" fillId="0" borderId="14" xfId="0" applyNumberFormat="1" applyBorder="1" applyAlignment="1">
      <alignment vertical="center" wrapText="1"/>
    </xf>
    <xf numFmtId="0" fontId="0" fillId="0" borderId="1" xfId="0" applyNumberFormat="1" applyBorder="1" applyAlignment="1">
      <alignment wrapText="1"/>
    </xf>
    <xf numFmtId="0" fontId="0" fillId="0" borderId="8" xfId="0" applyNumberFormat="1" applyBorder="1" applyAlignment="1">
      <alignment wrapText="1"/>
    </xf>
    <xf numFmtId="0" fontId="0" fillId="0" borderId="15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0" fillId="0" borderId="16" xfId="0" applyNumberFormat="1" applyBorder="1" applyAlignment="1">
      <alignment wrapText="1"/>
    </xf>
    <xf numFmtId="0" fontId="0" fillId="0" borderId="17" xfId="0" applyNumberFormat="1" applyBorder="1" applyAlignment="1">
      <alignment wrapText="1"/>
    </xf>
    <xf numFmtId="0" fontId="0" fillId="0" borderId="18" xfId="0" applyNumberFormat="1" applyBorder="1" applyAlignment="1">
      <alignment wrapText="1"/>
    </xf>
    <xf numFmtId="165" fontId="0" fillId="0" borderId="19" xfId="0" applyNumberFormat="1" applyBorder="1" applyAlignment="1">
      <alignment vertical="center" wrapText="1"/>
    </xf>
    <xf numFmtId="165" fontId="0" fillId="0" borderId="20" xfId="0" applyNumberFormat="1" applyBorder="1" applyAlignment="1">
      <alignment vertical="center" wrapText="1"/>
    </xf>
    <xf numFmtId="0" fontId="0" fillId="0" borderId="21" xfId="0" applyNumberForma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165" fontId="0" fillId="0" borderId="24" xfId="0" applyNumberFormat="1" applyBorder="1" applyAlignment="1">
      <alignment vertical="center" wrapText="1"/>
    </xf>
    <xf numFmtId="0" fontId="0" fillId="0" borderId="25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65" fontId="0" fillId="0" borderId="28" xfId="0" applyNumberForma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66" fontId="0" fillId="0" borderId="12" xfId="0" applyNumberFormat="1" applyBorder="1" applyAlignment="1">
      <alignment vertical="center" wrapText="1"/>
    </xf>
    <xf numFmtId="166" fontId="0" fillId="0" borderId="5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166" fontId="0" fillId="0" borderId="10" xfId="0" applyNumberFormat="1" applyBorder="1" applyAlignment="1">
      <alignment vertical="center" wrapText="1"/>
    </xf>
    <xf numFmtId="166" fontId="0" fillId="0" borderId="3" xfId="0" applyNumberFormat="1" applyBorder="1" applyAlignment="1">
      <alignment vertical="center" wrapText="1"/>
    </xf>
    <xf numFmtId="165" fontId="0" fillId="0" borderId="29" xfId="0" applyNumberForma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6" fontId="0" fillId="0" borderId="11" xfId="0" applyNumberFormat="1" applyBorder="1" applyAlignment="1">
      <alignment vertical="center" wrapText="1"/>
    </xf>
    <xf numFmtId="166" fontId="0" fillId="0" borderId="4" xfId="0" applyNumberFormat="1" applyBorder="1" applyAlignment="1">
      <alignment vertical="center" wrapText="1"/>
    </xf>
    <xf numFmtId="165" fontId="0" fillId="0" borderId="30" xfId="0" applyNumberFormat="1" applyBorder="1" applyAlignment="1">
      <alignment vertical="center" wrapText="1"/>
    </xf>
    <xf numFmtId="166" fontId="0" fillId="0" borderId="0" xfId="0" applyNumberFormat="1" applyAlignment="1">
      <alignment vertical="center" wrapText="1"/>
    </xf>
    <xf numFmtId="166" fontId="0" fillId="0" borderId="31" xfId="0" applyNumberForma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166" fontId="0" fillId="0" borderId="33" xfId="0" applyNumberFormat="1" applyBorder="1" applyAlignment="1">
      <alignment vertical="center" wrapText="1"/>
    </xf>
    <xf numFmtId="0" fontId="0" fillId="0" borderId="33" xfId="0" applyNumberFormat="1" applyBorder="1" applyAlignment="1">
      <alignment vertical="center" wrapText="1"/>
    </xf>
    <xf numFmtId="166" fontId="0" fillId="0" borderId="34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66" fontId="0" fillId="0" borderId="0" xfId="0" applyNumberFormat="1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165" fontId="0" fillId="0" borderId="0" xfId="0" applyNumberForma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166" fontId="0" fillId="0" borderId="8" xfId="0" applyNumberFormat="1" applyBorder="1" applyAlignment="1">
      <alignment vertical="center" wrapText="1"/>
    </xf>
    <xf numFmtId="166" fontId="0" fillId="0" borderId="6" xfId="0" applyNumberFormat="1" applyBorder="1" applyAlignment="1">
      <alignment vertical="center" wrapText="1"/>
    </xf>
    <xf numFmtId="166" fontId="0" fillId="0" borderId="14" xfId="0" applyNumberForma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="152" zoomScaleNormal="152" workbookViewId="0" topLeftCell="A1">
      <selection activeCell="A1" sqref="A1"/>
    </sheetView>
  </sheetViews>
  <sheetFormatPr defaultColWidth="9.140625" defaultRowHeight="15" customHeight="1"/>
  <cols>
    <col min="1" max="1" width="31.28125" style="18" customWidth="1"/>
    <col min="2" max="2" width="40.7109375" style="12" customWidth="1"/>
    <col min="3" max="4" width="9.140625" style="4" customWidth="1"/>
    <col min="5" max="16384" width="8.8515625" style="12" customWidth="1"/>
  </cols>
  <sheetData>
    <row r="1" spans="1:4" s="24" customFormat="1" ht="30" customHeight="1" thickBot="1">
      <c r="A1" s="21" t="s">
        <v>1</v>
      </c>
      <c r="B1" s="22" t="s">
        <v>66</v>
      </c>
      <c r="C1" s="22" t="s">
        <v>48</v>
      </c>
      <c r="D1" s="23" t="s">
        <v>47</v>
      </c>
    </row>
    <row r="2" spans="1:4" ht="15" customHeight="1">
      <c r="A2" s="30" t="s">
        <v>88</v>
      </c>
      <c r="B2" s="13" t="s">
        <v>3</v>
      </c>
      <c r="C2" s="5">
        <f>DETAIL!H2</f>
        <v>7.4</v>
      </c>
      <c r="D2" s="28">
        <f>SUM(C2:C8)</f>
        <v>377.7</v>
      </c>
    </row>
    <row r="3" spans="1:4" ht="15" customHeight="1">
      <c r="A3" s="31"/>
      <c r="B3" s="14" t="s">
        <v>4</v>
      </c>
      <c r="C3" s="6">
        <f>DETAIL!H8</f>
        <v>37.3</v>
      </c>
      <c r="D3" s="33"/>
    </row>
    <row r="4" spans="1:4" ht="15" customHeight="1">
      <c r="A4" s="31"/>
      <c r="B4" s="14" t="s">
        <v>5</v>
      </c>
      <c r="C4" s="6">
        <f>DETAIL!H16</f>
        <v>144.3</v>
      </c>
      <c r="D4" s="33"/>
    </row>
    <row r="5" spans="1:4" ht="15" customHeight="1">
      <c r="A5" s="31"/>
      <c r="B5" s="14" t="s">
        <v>41</v>
      </c>
      <c r="C5" s="6">
        <f>DETAIL!H82</f>
        <v>85</v>
      </c>
      <c r="D5" s="33"/>
    </row>
    <row r="6" spans="1:4" ht="15" customHeight="1">
      <c r="A6" s="31"/>
      <c r="B6" s="14" t="s">
        <v>51</v>
      </c>
      <c r="C6" s="6">
        <f>DETAIL!H94</f>
        <v>2.5</v>
      </c>
      <c r="D6" s="33"/>
    </row>
    <row r="7" spans="1:4" ht="15" customHeight="1">
      <c r="A7" s="31"/>
      <c r="B7" s="14" t="s">
        <v>64</v>
      </c>
      <c r="C7" s="6">
        <f>DETAIL!H100</f>
        <v>62.199999999999996</v>
      </c>
      <c r="D7" s="33"/>
    </row>
    <row r="8" spans="1:4" ht="15" customHeight="1" thickBot="1">
      <c r="A8" s="32"/>
      <c r="B8" s="15" t="s">
        <v>65</v>
      </c>
      <c r="C8" s="7">
        <f>DETAIL!H111</f>
        <v>39</v>
      </c>
      <c r="D8" s="29"/>
    </row>
    <row r="9" ht="15" customHeight="1" thickBot="1"/>
    <row r="10" spans="1:4" ht="15" customHeight="1">
      <c r="A10" s="34" t="s">
        <v>53</v>
      </c>
      <c r="B10" s="16" t="s">
        <v>60</v>
      </c>
      <c r="C10" s="8">
        <f>DETAIL!H36</f>
        <v>84.5</v>
      </c>
      <c r="D10" s="28">
        <f>SUM(C10:C11)</f>
        <v>109.5</v>
      </c>
    </row>
    <row r="11" spans="1:4" ht="15" customHeight="1" thickBot="1">
      <c r="A11" s="32"/>
      <c r="B11" s="15" t="s">
        <v>41</v>
      </c>
      <c r="C11" s="7">
        <f>DETAIL!H86</f>
        <v>25</v>
      </c>
      <c r="D11" s="29"/>
    </row>
    <row r="12" ht="15" customHeight="1" thickBot="1"/>
    <row r="13" spans="1:4" ht="15" customHeight="1" thickBot="1">
      <c r="A13" s="17" t="s">
        <v>61</v>
      </c>
      <c r="B13" s="11" t="s">
        <v>6</v>
      </c>
      <c r="C13" s="9">
        <f>DETAIL!H29</f>
        <v>73.60000000000001</v>
      </c>
      <c r="D13" s="19">
        <f>SUM(C13)</f>
        <v>73.60000000000001</v>
      </c>
    </row>
    <row r="14" ht="15" customHeight="1" thickBot="1"/>
    <row r="15" spans="1:4" ht="15" customHeight="1">
      <c r="A15" s="35" t="s">
        <v>75</v>
      </c>
      <c r="B15" s="16" t="s">
        <v>7</v>
      </c>
      <c r="C15" s="8">
        <f>DETAIL!H44</f>
        <v>115.89999999999999</v>
      </c>
      <c r="D15" s="28">
        <f>SUM(C15:C19)</f>
        <v>470.34999999999997</v>
      </c>
    </row>
    <row r="16" spans="1:4" ht="15" customHeight="1">
      <c r="A16" s="36"/>
      <c r="B16" s="14" t="s">
        <v>8</v>
      </c>
      <c r="C16" s="6">
        <f>DETAIL!H52</f>
        <v>106.69999999999999</v>
      </c>
      <c r="D16" s="33"/>
    </row>
    <row r="17" spans="1:4" ht="15" customHeight="1">
      <c r="A17" s="36"/>
      <c r="B17" s="14" t="s">
        <v>78</v>
      </c>
      <c r="C17" s="6">
        <f>DETAIL!H61</f>
        <v>167</v>
      </c>
      <c r="D17" s="33"/>
    </row>
    <row r="18" spans="1:4" ht="15" customHeight="1">
      <c r="A18" s="36"/>
      <c r="B18" s="14" t="s">
        <v>62</v>
      </c>
      <c r="C18" s="6">
        <f>DETAIL!H76</f>
        <v>35.75</v>
      </c>
      <c r="D18" s="33"/>
    </row>
    <row r="19" spans="1:4" ht="15" customHeight="1" thickBot="1">
      <c r="A19" s="37"/>
      <c r="B19" s="15" t="s">
        <v>77</v>
      </c>
      <c r="C19" s="7">
        <f>DETAIL!H92</f>
        <v>45</v>
      </c>
      <c r="D19" s="29"/>
    </row>
    <row r="20" ht="15" customHeight="1" thickBot="1"/>
    <row r="21" spans="1:4" ht="15" customHeight="1" thickBot="1">
      <c r="A21" s="17" t="s">
        <v>54</v>
      </c>
      <c r="B21" s="11" t="s">
        <v>10</v>
      </c>
      <c r="C21" s="9">
        <f>DETAIL!H63</f>
        <v>188</v>
      </c>
      <c r="D21" s="19">
        <f>SUM(C21)</f>
        <v>188</v>
      </c>
    </row>
    <row r="22" ht="15" customHeight="1" thickBot="1"/>
    <row r="23" spans="1:4" ht="15" customHeight="1">
      <c r="A23" s="34" t="s">
        <v>76</v>
      </c>
      <c r="B23" s="16" t="s">
        <v>63</v>
      </c>
      <c r="C23" s="8">
        <f>DETAIL!H70</f>
        <v>56.75</v>
      </c>
      <c r="D23" s="28">
        <f>SUM(C23:C24)</f>
        <v>86.75</v>
      </c>
    </row>
    <row r="24" spans="1:4" ht="15" customHeight="1" thickBot="1">
      <c r="A24" s="32"/>
      <c r="B24" s="15" t="s">
        <v>89</v>
      </c>
      <c r="C24" s="7">
        <f>DETAIL!H89</f>
        <v>30</v>
      </c>
      <c r="D24" s="29"/>
    </row>
    <row r="25" ht="15" customHeight="1" thickBot="1"/>
    <row r="26" spans="1:4" ht="15" customHeight="1">
      <c r="A26" s="35" t="s">
        <v>73</v>
      </c>
      <c r="B26" s="16" t="s">
        <v>57</v>
      </c>
      <c r="C26" s="8">
        <f>DETAIL!H96</f>
        <v>40</v>
      </c>
      <c r="D26" s="28">
        <f>SUM(C26:C27)</f>
        <v>65</v>
      </c>
    </row>
    <row r="27" spans="1:4" ht="15" customHeight="1" thickBot="1">
      <c r="A27" s="37"/>
      <c r="B27" s="15" t="s">
        <v>71</v>
      </c>
      <c r="C27" s="7">
        <f>DETAIL!H98</f>
        <v>25</v>
      </c>
      <c r="D27" s="29"/>
    </row>
    <row r="28" ht="15" customHeight="1" thickBot="1"/>
    <row r="29" spans="3:4" ht="15" customHeight="1" thickBot="1">
      <c r="C29" s="20" t="s">
        <v>74</v>
      </c>
      <c r="D29" s="10">
        <f>SUM(D2:D27)</f>
        <v>1370.8999999999999</v>
      </c>
    </row>
  </sheetData>
  <mergeCells count="10">
    <mergeCell ref="D26:D27"/>
    <mergeCell ref="A2:A8"/>
    <mergeCell ref="D2:D8"/>
    <mergeCell ref="A10:A11"/>
    <mergeCell ref="D10:D11"/>
    <mergeCell ref="A15:A19"/>
    <mergeCell ref="D15:D19"/>
    <mergeCell ref="A23:A24"/>
    <mergeCell ref="D23:D24"/>
    <mergeCell ref="A26:A27"/>
  </mergeCells>
  <printOptions horizontalCentered="1"/>
  <pageMargins left="0.75" right="0.75" top="1" bottom="1" header="0.5" footer="0.5"/>
  <pageSetup fitToHeight="0" horizontalDpi="300" verticalDpi="300" orientation="portrait" r:id="rId1"/>
  <headerFooter alignWithMargins="0">
    <oddHeader>&amp;CConceptual Estimate
South Side Rail Plan
Summary</oddHeader>
    <oddFooter>&amp;RTSM for Transit Riders' Authority
Feb 23 2003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"/>
  <sheetViews>
    <sheetView zoomScale="127" zoomScaleNormal="127" workbookViewId="0" topLeftCell="A1">
      <selection activeCell="A1" sqref="A1:IV1"/>
    </sheetView>
  </sheetViews>
  <sheetFormatPr defaultColWidth="9.140625" defaultRowHeight="15" customHeight="1"/>
  <cols>
    <col min="1" max="1" width="24.00390625" style="3" customWidth="1"/>
    <col min="2" max="2" width="31.7109375" style="47" customWidth="1"/>
    <col min="3" max="3" width="5.28125" style="47" customWidth="1"/>
    <col min="4" max="4" width="9.28125" style="56" customWidth="1"/>
    <col min="5" max="6" width="8.7109375" style="12" customWidth="1"/>
    <col min="7" max="7" width="9.28125" style="56" customWidth="1"/>
    <col min="8" max="8" width="12.00390625" style="4" customWidth="1"/>
    <col min="9" max="16384" width="9.140625" style="47" customWidth="1"/>
  </cols>
  <sheetData>
    <row r="1" spans="1:8" s="24" customFormat="1" ht="30" customHeight="1" thickBot="1">
      <c r="A1" s="25" t="s">
        <v>0</v>
      </c>
      <c r="B1" s="26" t="s">
        <v>1</v>
      </c>
      <c r="C1" s="26" t="s">
        <v>2</v>
      </c>
      <c r="D1" s="26" t="s">
        <v>49</v>
      </c>
      <c r="E1" s="26" t="s">
        <v>14</v>
      </c>
      <c r="F1" s="26" t="s">
        <v>15</v>
      </c>
      <c r="G1" s="26" t="s">
        <v>48</v>
      </c>
      <c r="H1" s="27" t="s">
        <v>47</v>
      </c>
    </row>
    <row r="2" spans="1:8" ht="15" customHeight="1">
      <c r="A2" s="38" t="s">
        <v>3</v>
      </c>
      <c r="B2" s="44" t="s">
        <v>11</v>
      </c>
      <c r="C2" s="44" t="s">
        <v>12</v>
      </c>
      <c r="D2" s="45">
        <v>2.5</v>
      </c>
      <c r="E2" s="16">
        <v>1</v>
      </c>
      <c r="F2" s="16">
        <v>0.75</v>
      </c>
      <c r="G2" s="46">
        <f>D2*E2*F2</f>
        <v>1.875</v>
      </c>
      <c r="H2" s="41">
        <f>SUM(G2:G6)</f>
        <v>7.4</v>
      </c>
    </row>
    <row r="3" spans="1:8" ht="15" customHeight="1">
      <c r="A3" s="39"/>
      <c r="B3" s="48" t="s">
        <v>13</v>
      </c>
      <c r="C3" s="48" t="s">
        <v>12</v>
      </c>
      <c r="D3" s="49">
        <v>1.5</v>
      </c>
      <c r="E3" s="14">
        <v>1</v>
      </c>
      <c r="F3" s="14">
        <v>0.75</v>
      </c>
      <c r="G3" s="50">
        <f>D3*E3*F3</f>
        <v>1.125</v>
      </c>
      <c r="H3" s="51"/>
    </row>
    <row r="4" spans="1:8" ht="15" customHeight="1">
      <c r="A4" s="39"/>
      <c r="B4" s="48" t="s">
        <v>16</v>
      </c>
      <c r="C4" s="48" t="s">
        <v>17</v>
      </c>
      <c r="D4" s="49">
        <v>0.15</v>
      </c>
      <c r="E4" s="14">
        <v>1</v>
      </c>
      <c r="F4" s="14">
        <v>6</v>
      </c>
      <c r="G4" s="50">
        <f>D4*E4*F4</f>
        <v>0.8999999999999999</v>
      </c>
      <c r="H4" s="51"/>
    </row>
    <row r="5" spans="1:8" ht="15" customHeight="1">
      <c r="A5" s="39"/>
      <c r="B5" s="48" t="s">
        <v>18</v>
      </c>
      <c r="C5" s="48" t="s">
        <v>17</v>
      </c>
      <c r="D5" s="49">
        <v>0.25</v>
      </c>
      <c r="E5" s="14">
        <v>1</v>
      </c>
      <c r="F5" s="14">
        <v>6</v>
      </c>
      <c r="G5" s="50">
        <f>D5*E5*F5</f>
        <v>1.5</v>
      </c>
      <c r="H5" s="51"/>
    </row>
    <row r="6" spans="1:8" ht="15" customHeight="1" thickBot="1">
      <c r="A6" s="40"/>
      <c r="B6" s="52" t="s">
        <v>67</v>
      </c>
      <c r="C6" s="52" t="s">
        <v>20</v>
      </c>
      <c r="D6" s="53">
        <v>2</v>
      </c>
      <c r="E6" s="15">
        <v>1</v>
      </c>
      <c r="F6" s="15">
        <v>1</v>
      </c>
      <c r="G6" s="54">
        <f>D6*E6*F6</f>
        <v>2</v>
      </c>
      <c r="H6" s="55"/>
    </row>
    <row r="7" ht="15" customHeight="1" thickBot="1"/>
    <row r="8" spans="1:8" ht="15" customHeight="1">
      <c r="A8" s="38" t="s">
        <v>4</v>
      </c>
      <c r="B8" s="44" t="s">
        <v>11</v>
      </c>
      <c r="C8" s="44" t="s">
        <v>12</v>
      </c>
      <c r="D8" s="45">
        <v>2.5</v>
      </c>
      <c r="E8" s="16">
        <v>4</v>
      </c>
      <c r="F8" s="16">
        <v>0.85</v>
      </c>
      <c r="G8" s="46">
        <f aca="true" t="shared" si="0" ref="G8:G14">D8*E8*F8</f>
        <v>8.5</v>
      </c>
      <c r="H8" s="41">
        <f>SUM(G8:G14)</f>
        <v>37.3</v>
      </c>
    </row>
    <row r="9" spans="1:8" ht="15" customHeight="1">
      <c r="A9" s="39"/>
      <c r="B9" s="48" t="s">
        <v>13</v>
      </c>
      <c r="C9" s="48" t="s">
        <v>12</v>
      </c>
      <c r="D9" s="49">
        <v>1.5</v>
      </c>
      <c r="E9" s="14">
        <v>4</v>
      </c>
      <c r="F9" s="14">
        <v>0.85</v>
      </c>
      <c r="G9" s="50">
        <f t="shared" si="0"/>
        <v>5.1</v>
      </c>
      <c r="H9" s="51"/>
    </row>
    <row r="10" spans="1:8" ht="15" customHeight="1">
      <c r="A10" s="39"/>
      <c r="B10" s="48" t="s">
        <v>16</v>
      </c>
      <c r="C10" s="48" t="s">
        <v>17</v>
      </c>
      <c r="D10" s="49">
        <v>0.15</v>
      </c>
      <c r="E10" s="14">
        <v>1</v>
      </c>
      <c r="F10" s="14">
        <v>18</v>
      </c>
      <c r="G10" s="50">
        <f t="shared" si="0"/>
        <v>2.6999999999999997</v>
      </c>
      <c r="H10" s="51"/>
    </row>
    <row r="11" spans="1:8" ht="15" customHeight="1">
      <c r="A11" s="39"/>
      <c r="B11" s="48" t="s">
        <v>18</v>
      </c>
      <c r="C11" s="48" t="s">
        <v>17</v>
      </c>
      <c r="D11" s="49">
        <v>0.25</v>
      </c>
      <c r="E11" s="14">
        <v>1</v>
      </c>
      <c r="F11" s="14">
        <v>18</v>
      </c>
      <c r="G11" s="50">
        <f t="shared" si="0"/>
        <v>4.5</v>
      </c>
      <c r="H11" s="51"/>
    </row>
    <row r="12" spans="1:8" ht="15" customHeight="1">
      <c r="A12" s="39"/>
      <c r="B12" s="48" t="s">
        <v>19</v>
      </c>
      <c r="C12" s="48" t="s">
        <v>20</v>
      </c>
      <c r="D12" s="49">
        <v>5</v>
      </c>
      <c r="E12" s="14">
        <v>1</v>
      </c>
      <c r="F12" s="14">
        <v>1</v>
      </c>
      <c r="G12" s="50">
        <f t="shared" si="0"/>
        <v>5</v>
      </c>
      <c r="H12" s="51"/>
    </row>
    <row r="13" spans="1:8" ht="15" customHeight="1">
      <c r="A13" s="39"/>
      <c r="B13" s="48" t="s">
        <v>21</v>
      </c>
      <c r="C13" s="48" t="s">
        <v>22</v>
      </c>
      <c r="D13" s="49">
        <v>0.01</v>
      </c>
      <c r="E13" s="14">
        <v>1</v>
      </c>
      <c r="F13" s="14">
        <v>150</v>
      </c>
      <c r="G13" s="57">
        <f t="shared" si="0"/>
        <v>1.5</v>
      </c>
      <c r="H13" s="51"/>
    </row>
    <row r="14" spans="1:8" ht="15" customHeight="1" thickBot="1">
      <c r="A14" s="40"/>
      <c r="B14" s="58" t="s">
        <v>68</v>
      </c>
      <c r="C14" s="52" t="s">
        <v>20</v>
      </c>
      <c r="D14" s="59">
        <v>10</v>
      </c>
      <c r="E14" s="60">
        <v>1</v>
      </c>
      <c r="F14" s="60">
        <v>1</v>
      </c>
      <c r="G14" s="61">
        <f t="shared" si="0"/>
        <v>10</v>
      </c>
      <c r="H14" s="55"/>
    </row>
    <row r="15" ht="15" customHeight="1" thickBot="1"/>
    <row r="16" spans="1:8" ht="15" customHeight="1">
      <c r="A16" s="38" t="s">
        <v>5</v>
      </c>
      <c r="B16" s="44" t="s">
        <v>11</v>
      </c>
      <c r="C16" s="44" t="s">
        <v>12</v>
      </c>
      <c r="D16" s="45">
        <v>2</v>
      </c>
      <c r="E16" s="16">
        <v>2</v>
      </c>
      <c r="F16" s="16">
        <v>8</v>
      </c>
      <c r="G16" s="46">
        <f aca="true" t="shared" si="1" ref="G16:G27">D16*E16*F16</f>
        <v>32</v>
      </c>
      <c r="H16" s="41">
        <f>SUM(G16:G27)</f>
        <v>144.3</v>
      </c>
    </row>
    <row r="17" spans="1:8" ht="15" customHeight="1">
      <c r="A17" s="39"/>
      <c r="B17" s="48" t="s">
        <v>13</v>
      </c>
      <c r="C17" s="48" t="s">
        <v>12</v>
      </c>
      <c r="D17" s="49">
        <v>1.5</v>
      </c>
      <c r="E17" s="14">
        <v>2</v>
      </c>
      <c r="F17" s="14">
        <v>8</v>
      </c>
      <c r="G17" s="50">
        <f t="shared" si="1"/>
        <v>24</v>
      </c>
      <c r="H17" s="51"/>
    </row>
    <row r="18" spans="1:8" ht="15" customHeight="1">
      <c r="A18" s="39"/>
      <c r="B18" s="48" t="s">
        <v>23</v>
      </c>
      <c r="C18" s="48" t="s">
        <v>12</v>
      </c>
      <c r="D18" s="49">
        <v>2</v>
      </c>
      <c r="E18" s="14">
        <v>1</v>
      </c>
      <c r="F18" s="14">
        <v>5</v>
      </c>
      <c r="G18" s="50">
        <f t="shared" si="1"/>
        <v>10</v>
      </c>
      <c r="H18" s="51"/>
    </row>
    <row r="19" spans="1:8" ht="15" customHeight="1">
      <c r="A19" s="39"/>
      <c r="B19" s="48" t="s">
        <v>13</v>
      </c>
      <c r="C19" s="48" t="s">
        <v>12</v>
      </c>
      <c r="D19" s="49">
        <v>1.5</v>
      </c>
      <c r="E19" s="14">
        <v>1</v>
      </c>
      <c r="F19" s="14">
        <v>5</v>
      </c>
      <c r="G19" s="50">
        <f t="shared" si="1"/>
        <v>7.5</v>
      </c>
      <c r="H19" s="51"/>
    </row>
    <row r="20" spans="1:8" ht="15" customHeight="1">
      <c r="A20" s="39"/>
      <c r="B20" s="48" t="s">
        <v>50</v>
      </c>
      <c r="C20" s="48" t="s">
        <v>17</v>
      </c>
      <c r="D20" s="49">
        <v>0.15</v>
      </c>
      <c r="E20" s="14">
        <v>1</v>
      </c>
      <c r="F20" s="14">
        <v>22</v>
      </c>
      <c r="G20" s="50">
        <f t="shared" si="1"/>
        <v>3.3</v>
      </c>
      <c r="H20" s="51"/>
    </row>
    <row r="21" spans="1:8" ht="15" customHeight="1">
      <c r="A21" s="39"/>
      <c r="B21" s="48" t="s">
        <v>18</v>
      </c>
      <c r="C21" s="48" t="s">
        <v>17</v>
      </c>
      <c r="D21" s="49">
        <v>0.25</v>
      </c>
      <c r="E21" s="14">
        <v>1</v>
      </c>
      <c r="F21" s="14">
        <v>22</v>
      </c>
      <c r="G21" s="50">
        <f t="shared" si="1"/>
        <v>5.5</v>
      </c>
      <c r="H21" s="51"/>
    </row>
    <row r="22" spans="1:8" ht="15" customHeight="1">
      <c r="A22" s="39"/>
      <c r="B22" s="48" t="s">
        <v>26</v>
      </c>
      <c r="C22" s="48" t="s">
        <v>17</v>
      </c>
      <c r="D22" s="49">
        <v>0.15</v>
      </c>
      <c r="E22" s="14">
        <v>1</v>
      </c>
      <c r="F22" s="14">
        <v>20</v>
      </c>
      <c r="G22" s="50">
        <f t="shared" si="1"/>
        <v>3</v>
      </c>
      <c r="H22" s="51"/>
    </row>
    <row r="23" spans="1:8" ht="15" customHeight="1">
      <c r="A23" s="39"/>
      <c r="B23" s="48" t="s">
        <v>18</v>
      </c>
      <c r="C23" s="48" t="s">
        <v>17</v>
      </c>
      <c r="D23" s="49">
        <v>0.25</v>
      </c>
      <c r="E23" s="14">
        <v>1</v>
      </c>
      <c r="F23" s="14">
        <v>20</v>
      </c>
      <c r="G23" s="50">
        <f t="shared" si="1"/>
        <v>5</v>
      </c>
      <c r="H23" s="51"/>
    </row>
    <row r="24" spans="1:8" ht="15" customHeight="1">
      <c r="A24" s="39"/>
      <c r="B24" s="48" t="s">
        <v>27</v>
      </c>
      <c r="C24" s="48" t="s">
        <v>17</v>
      </c>
      <c r="D24" s="49">
        <v>0.15</v>
      </c>
      <c r="E24" s="14">
        <v>1</v>
      </c>
      <c r="F24" s="14">
        <v>10</v>
      </c>
      <c r="G24" s="50">
        <f t="shared" si="1"/>
        <v>1.5</v>
      </c>
      <c r="H24" s="51"/>
    </row>
    <row r="25" spans="1:8" ht="15" customHeight="1">
      <c r="A25" s="39"/>
      <c r="B25" s="48" t="s">
        <v>18</v>
      </c>
      <c r="C25" s="48" t="s">
        <v>17</v>
      </c>
      <c r="D25" s="49">
        <v>0.25</v>
      </c>
      <c r="E25" s="14">
        <v>1</v>
      </c>
      <c r="F25" s="14">
        <v>10</v>
      </c>
      <c r="G25" s="50">
        <f t="shared" si="1"/>
        <v>2.5</v>
      </c>
      <c r="H25" s="51"/>
    </row>
    <row r="26" spans="1:8" ht="15" customHeight="1">
      <c r="A26" s="39"/>
      <c r="B26" s="48" t="s">
        <v>24</v>
      </c>
      <c r="C26" s="48" t="s">
        <v>20</v>
      </c>
      <c r="D26" s="49">
        <v>42</v>
      </c>
      <c r="E26" s="14">
        <v>1</v>
      </c>
      <c r="F26" s="14">
        <v>1</v>
      </c>
      <c r="G26" s="50">
        <f t="shared" si="1"/>
        <v>42</v>
      </c>
      <c r="H26" s="51"/>
    </row>
    <row r="27" spans="1:8" ht="15" customHeight="1" thickBot="1">
      <c r="A27" s="40"/>
      <c r="B27" s="52" t="s">
        <v>25</v>
      </c>
      <c r="C27" s="52" t="s">
        <v>20</v>
      </c>
      <c r="D27" s="53">
        <v>8</v>
      </c>
      <c r="E27" s="15">
        <v>1</v>
      </c>
      <c r="F27" s="15">
        <v>1</v>
      </c>
      <c r="G27" s="54">
        <f t="shared" si="1"/>
        <v>8</v>
      </c>
      <c r="H27" s="55"/>
    </row>
    <row r="28" ht="15" customHeight="1" thickBot="1"/>
    <row r="29" spans="1:8" ht="15" customHeight="1">
      <c r="A29" s="38" t="s">
        <v>6</v>
      </c>
      <c r="B29" s="44" t="s">
        <v>91</v>
      </c>
      <c r="C29" s="44" t="s">
        <v>12</v>
      </c>
      <c r="D29" s="45">
        <v>2</v>
      </c>
      <c r="E29" s="16">
        <v>4</v>
      </c>
      <c r="F29" s="16">
        <v>1.6</v>
      </c>
      <c r="G29" s="46">
        <f aca="true" t="shared" si="2" ref="G29:G34">D29*E29*F29</f>
        <v>12.8</v>
      </c>
      <c r="H29" s="41">
        <f>SUM(G29:G34)</f>
        <v>73.60000000000001</v>
      </c>
    </row>
    <row r="30" spans="1:8" ht="15" customHeight="1">
      <c r="A30" s="39"/>
      <c r="B30" s="48" t="s">
        <v>92</v>
      </c>
      <c r="C30" s="48" t="s">
        <v>12</v>
      </c>
      <c r="D30" s="49">
        <v>1.5</v>
      </c>
      <c r="E30" s="14">
        <v>4</v>
      </c>
      <c r="F30" s="14">
        <v>1.6</v>
      </c>
      <c r="G30" s="50">
        <f t="shared" si="2"/>
        <v>9.600000000000001</v>
      </c>
      <c r="H30" s="51"/>
    </row>
    <row r="31" spans="1:8" ht="15" customHeight="1">
      <c r="A31" s="39"/>
      <c r="B31" s="48" t="s">
        <v>93</v>
      </c>
      <c r="C31" s="48" t="s">
        <v>12</v>
      </c>
      <c r="D31" s="49">
        <v>2</v>
      </c>
      <c r="E31" s="14">
        <v>4</v>
      </c>
      <c r="F31" s="14">
        <v>3</v>
      </c>
      <c r="G31" s="50">
        <f t="shared" si="2"/>
        <v>24</v>
      </c>
      <c r="H31" s="51"/>
    </row>
    <row r="32" spans="1:8" ht="15" customHeight="1">
      <c r="A32" s="39"/>
      <c r="B32" s="48" t="s">
        <v>94</v>
      </c>
      <c r="C32" s="48" t="s">
        <v>12</v>
      </c>
      <c r="D32" s="49">
        <v>1.5</v>
      </c>
      <c r="E32" s="14">
        <v>4</v>
      </c>
      <c r="F32" s="14">
        <v>3</v>
      </c>
      <c r="G32" s="50">
        <f t="shared" si="2"/>
        <v>18</v>
      </c>
      <c r="H32" s="51"/>
    </row>
    <row r="33" spans="1:8" ht="15" customHeight="1">
      <c r="A33" s="39"/>
      <c r="B33" s="48" t="s">
        <v>38</v>
      </c>
      <c r="C33" s="48" t="s">
        <v>17</v>
      </c>
      <c r="D33" s="49">
        <v>0.15</v>
      </c>
      <c r="E33" s="14">
        <v>1</v>
      </c>
      <c r="F33" s="14">
        <v>23</v>
      </c>
      <c r="G33" s="50">
        <f t="shared" si="2"/>
        <v>3.4499999999999997</v>
      </c>
      <c r="H33" s="51"/>
    </row>
    <row r="34" spans="1:8" ht="15" customHeight="1" thickBot="1">
      <c r="A34" s="40"/>
      <c r="B34" s="52" t="s">
        <v>18</v>
      </c>
      <c r="C34" s="52" t="s">
        <v>17</v>
      </c>
      <c r="D34" s="53">
        <v>0.25</v>
      </c>
      <c r="E34" s="15">
        <v>1</v>
      </c>
      <c r="F34" s="15">
        <v>23</v>
      </c>
      <c r="G34" s="54">
        <f t="shared" si="2"/>
        <v>5.75</v>
      </c>
      <c r="H34" s="55"/>
    </row>
    <row r="35" spans="1:8" ht="15" customHeight="1" thickBot="1">
      <c r="A35" s="1"/>
      <c r="B35" s="62"/>
      <c r="C35" s="62"/>
      <c r="D35" s="63"/>
      <c r="E35" s="64"/>
      <c r="F35" s="64"/>
      <c r="G35" s="63"/>
      <c r="H35" s="65"/>
    </row>
    <row r="36" spans="1:8" ht="15" customHeight="1">
      <c r="A36" s="38" t="s">
        <v>55</v>
      </c>
      <c r="B36" s="44" t="s">
        <v>28</v>
      </c>
      <c r="C36" s="44" t="s">
        <v>20</v>
      </c>
      <c r="D36" s="45">
        <v>50</v>
      </c>
      <c r="E36" s="16">
        <v>1</v>
      </c>
      <c r="F36" s="16">
        <v>1</v>
      </c>
      <c r="G36" s="46">
        <f aca="true" t="shared" si="3" ref="G36:G42">D36*E36*F36</f>
        <v>50</v>
      </c>
      <c r="H36" s="41">
        <f>SUM(G36:G42)</f>
        <v>84.5</v>
      </c>
    </row>
    <row r="37" spans="1:8" ht="15" customHeight="1">
      <c r="A37" s="39"/>
      <c r="B37" s="48" t="s">
        <v>81</v>
      </c>
      <c r="C37" s="48" t="s">
        <v>17</v>
      </c>
      <c r="D37" s="49">
        <v>0.15</v>
      </c>
      <c r="E37" s="14">
        <v>1</v>
      </c>
      <c r="F37" s="14">
        <v>36</v>
      </c>
      <c r="G37" s="50">
        <f t="shared" si="3"/>
        <v>5.3999999999999995</v>
      </c>
      <c r="H37" s="51"/>
    </row>
    <row r="38" spans="1:8" ht="15" customHeight="1">
      <c r="A38" s="39"/>
      <c r="B38" s="48" t="s">
        <v>18</v>
      </c>
      <c r="C38" s="48" t="s">
        <v>17</v>
      </c>
      <c r="D38" s="49">
        <v>0.25</v>
      </c>
      <c r="E38" s="14">
        <v>1</v>
      </c>
      <c r="F38" s="14">
        <v>36</v>
      </c>
      <c r="G38" s="50">
        <f t="shared" si="3"/>
        <v>9</v>
      </c>
      <c r="H38" s="51"/>
    </row>
    <row r="39" spans="1:8" ht="15" customHeight="1">
      <c r="A39" s="39"/>
      <c r="B39" s="48" t="s">
        <v>11</v>
      </c>
      <c r="C39" s="48" t="s">
        <v>12</v>
      </c>
      <c r="D39" s="49">
        <v>2</v>
      </c>
      <c r="E39" s="14">
        <v>2</v>
      </c>
      <c r="F39" s="14">
        <v>1.5</v>
      </c>
      <c r="G39" s="50">
        <f t="shared" si="3"/>
        <v>6</v>
      </c>
      <c r="H39" s="51"/>
    </row>
    <row r="40" spans="1:8" ht="15" customHeight="1">
      <c r="A40" s="39"/>
      <c r="B40" s="48" t="s">
        <v>13</v>
      </c>
      <c r="C40" s="48" t="s">
        <v>12</v>
      </c>
      <c r="D40" s="49">
        <v>1.5</v>
      </c>
      <c r="E40" s="14">
        <v>2</v>
      </c>
      <c r="F40" s="14">
        <v>1.5</v>
      </c>
      <c r="G40" s="50">
        <f t="shared" si="3"/>
        <v>4.5</v>
      </c>
      <c r="H40" s="51"/>
    </row>
    <row r="41" spans="1:8" ht="15" customHeight="1">
      <c r="A41" s="39"/>
      <c r="B41" s="48" t="s">
        <v>59</v>
      </c>
      <c r="C41" s="48" t="s">
        <v>17</v>
      </c>
      <c r="D41" s="49">
        <v>0.15</v>
      </c>
      <c r="E41" s="14">
        <v>1</v>
      </c>
      <c r="F41" s="14">
        <v>24</v>
      </c>
      <c r="G41" s="50">
        <f t="shared" si="3"/>
        <v>3.5999999999999996</v>
      </c>
      <c r="H41" s="51"/>
    </row>
    <row r="42" spans="1:8" ht="15" customHeight="1" thickBot="1">
      <c r="A42" s="40"/>
      <c r="B42" s="52" t="s">
        <v>18</v>
      </c>
      <c r="C42" s="52" t="s">
        <v>17</v>
      </c>
      <c r="D42" s="53">
        <v>0.25</v>
      </c>
      <c r="E42" s="15">
        <v>1</v>
      </c>
      <c r="F42" s="15">
        <v>24</v>
      </c>
      <c r="G42" s="54">
        <f t="shared" si="3"/>
        <v>6</v>
      </c>
      <c r="H42" s="55"/>
    </row>
    <row r="43" ht="15" customHeight="1" thickBot="1"/>
    <row r="44" spans="1:8" ht="15" customHeight="1">
      <c r="A44" s="38" t="s">
        <v>7</v>
      </c>
      <c r="B44" s="44" t="s">
        <v>11</v>
      </c>
      <c r="C44" s="44" t="s">
        <v>12</v>
      </c>
      <c r="D44" s="45">
        <v>3</v>
      </c>
      <c r="E44" s="16">
        <v>2</v>
      </c>
      <c r="F44" s="16">
        <v>6.6</v>
      </c>
      <c r="G44" s="46">
        <f aca="true" t="shared" si="4" ref="G44:G50">D44*E44*F44</f>
        <v>39.599999999999994</v>
      </c>
      <c r="H44" s="41">
        <f>SUM(G44:G50)</f>
        <v>115.89999999999999</v>
      </c>
    </row>
    <row r="45" spans="1:8" ht="15" customHeight="1">
      <c r="A45" s="39"/>
      <c r="B45" s="48" t="s">
        <v>13</v>
      </c>
      <c r="C45" s="48" t="s">
        <v>12</v>
      </c>
      <c r="D45" s="49">
        <v>1.5</v>
      </c>
      <c r="E45" s="14">
        <v>2</v>
      </c>
      <c r="F45" s="14">
        <v>6.6</v>
      </c>
      <c r="G45" s="50">
        <f t="shared" si="4"/>
        <v>19.799999999999997</v>
      </c>
      <c r="H45" s="51"/>
    </row>
    <row r="46" spans="1:8" ht="15" customHeight="1">
      <c r="A46" s="39"/>
      <c r="B46" s="48" t="s">
        <v>80</v>
      </c>
      <c r="C46" s="48" t="s">
        <v>22</v>
      </c>
      <c r="D46" s="49">
        <v>0.01</v>
      </c>
      <c r="E46" s="14">
        <v>1</v>
      </c>
      <c r="F46" s="14">
        <v>300</v>
      </c>
      <c r="G46" s="50">
        <f t="shared" si="4"/>
        <v>3</v>
      </c>
      <c r="H46" s="51"/>
    </row>
    <row r="47" spans="1:8" ht="15" customHeight="1">
      <c r="A47" s="39"/>
      <c r="B47" s="48" t="s">
        <v>79</v>
      </c>
      <c r="C47" s="48" t="s">
        <v>20</v>
      </c>
      <c r="D47" s="49">
        <v>27</v>
      </c>
      <c r="E47" s="14">
        <v>1</v>
      </c>
      <c r="F47" s="14">
        <v>1</v>
      </c>
      <c r="G47" s="50">
        <f t="shared" si="4"/>
        <v>27</v>
      </c>
      <c r="H47" s="51"/>
    </row>
    <row r="48" spans="1:8" ht="15" customHeight="1">
      <c r="A48" s="39"/>
      <c r="B48" s="48" t="s">
        <v>29</v>
      </c>
      <c r="C48" s="48" t="s">
        <v>22</v>
      </c>
      <c r="D48" s="49">
        <v>0.02</v>
      </c>
      <c r="E48" s="14">
        <v>1</v>
      </c>
      <c r="F48" s="14">
        <v>600</v>
      </c>
      <c r="G48" s="50">
        <f t="shared" si="4"/>
        <v>12</v>
      </c>
      <c r="H48" s="51"/>
    </row>
    <row r="49" spans="1:8" ht="15" customHeight="1">
      <c r="A49" s="39"/>
      <c r="B49" s="48" t="s">
        <v>30</v>
      </c>
      <c r="C49" s="48" t="s">
        <v>22</v>
      </c>
      <c r="D49" s="49">
        <v>0.01</v>
      </c>
      <c r="E49" s="14">
        <v>6</v>
      </c>
      <c r="F49" s="14">
        <v>150</v>
      </c>
      <c r="G49" s="50">
        <f t="shared" si="4"/>
        <v>9</v>
      </c>
      <c r="H49" s="51"/>
    </row>
    <row r="50" spans="1:8" ht="15" customHeight="1" thickBot="1">
      <c r="A50" s="40"/>
      <c r="B50" s="52" t="s">
        <v>32</v>
      </c>
      <c r="C50" s="52" t="s">
        <v>31</v>
      </c>
      <c r="D50" s="53">
        <v>0.5</v>
      </c>
      <c r="E50" s="15">
        <v>1</v>
      </c>
      <c r="F50" s="15">
        <v>11</v>
      </c>
      <c r="G50" s="54">
        <f t="shared" si="4"/>
        <v>5.5</v>
      </c>
      <c r="H50" s="55"/>
    </row>
    <row r="51" ht="15" customHeight="1" thickBot="1"/>
    <row r="52" spans="1:8" ht="15" customHeight="1">
      <c r="A52" s="38" t="s">
        <v>8</v>
      </c>
      <c r="B52" s="44" t="s">
        <v>11</v>
      </c>
      <c r="C52" s="44" t="s">
        <v>12</v>
      </c>
      <c r="D52" s="45">
        <v>3</v>
      </c>
      <c r="E52" s="16">
        <v>2</v>
      </c>
      <c r="F52" s="16">
        <v>3.3</v>
      </c>
      <c r="G52" s="46">
        <f aca="true" t="shared" si="5" ref="G52:G59">D52*E52*F52</f>
        <v>19.799999999999997</v>
      </c>
      <c r="H52" s="41">
        <f>SUM(G52:G59)</f>
        <v>106.69999999999999</v>
      </c>
    </row>
    <row r="53" spans="1:8" ht="15" customHeight="1">
      <c r="A53" s="39"/>
      <c r="B53" s="48" t="s">
        <v>13</v>
      </c>
      <c r="C53" s="48" t="s">
        <v>12</v>
      </c>
      <c r="D53" s="49">
        <v>1.5</v>
      </c>
      <c r="E53" s="14">
        <v>2</v>
      </c>
      <c r="F53" s="14">
        <v>3.3</v>
      </c>
      <c r="G53" s="50">
        <f t="shared" si="5"/>
        <v>9.899999999999999</v>
      </c>
      <c r="H53" s="51"/>
    </row>
    <row r="54" spans="1:8" ht="15" customHeight="1">
      <c r="A54" s="39"/>
      <c r="B54" s="48" t="s">
        <v>33</v>
      </c>
      <c r="C54" s="48" t="s">
        <v>20</v>
      </c>
      <c r="D54" s="49">
        <v>38</v>
      </c>
      <c r="E54" s="14">
        <v>1</v>
      </c>
      <c r="F54" s="14">
        <v>1</v>
      </c>
      <c r="G54" s="50">
        <f t="shared" si="5"/>
        <v>38</v>
      </c>
      <c r="H54" s="51"/>
    </row>
    <row r="55" spans="1:8" ht="15" customHeight="1">
      <c r="A55" s="39"/>
      <c r="B55" s="48" t="s">
        <v>34</v>
      </c>
      <c r="C55" s="48" t="s">
        <v>20</v>
      </c>
      <c r="D55" s="49">
        <v>1</v>
      </c>
      <c r="E55" s="14">
        <v>1</v>
      </c>
      <c r="F55" s="14">
        <v>1</v>
      </c>
      <c r="G55" s="50">
        <f t="shared" si="5"/>
        <v>1</v>
      </c>
      <c r="H55" s="51"/>
    </row>
    <row r="56" spans="1:8" ht="15" customHeight="1">
      <c r="A56" s="39"/>
      <c r="B56" s="48" t="s">
        <v>35</v>
      </c>
      <c r="C56" s="48" t="s">
        <v>20</v>
      </c>
      <c r="D56" s="49">
        <v>0.5</v>
      </c>
      <c r="E56" s="14">
        <v>1</v>
      </c>
      <c r="F56" s="14">
        <v>1</v>
      </c>
      <c r="G56" s="50">
        <f t="shared" si="5"/>
        <v>0.5</v>
      </c>
      <c r="H56" s="51"/>
    </row>
    <row r="57" spans="1:8" ht="15" customHeight="1">
      <c r="A57" s="39"/>
      <c r="B57" s="48" t="s">
        <v>69</v>
      </c>
      <c r="C57" s="48" t="s">
        <v>22</v>
      </c>
      <c r="D57" s="49">
        <v>0.01</v>
      </c>
      <c r="E57" s="14">
        <v>1</v>
      </c>
      <c r="F57" s="14">
        <v>150</v>
      </c>
      <c r="G57" s="50">
        <f t="shared" si="5"/>
        <v>1.5</v>
      </c>
      <c r="H57" s="51"/>
    </row>
    <row r="58" spans="1:8" ht="15" customHeight="1">
      <c r="A58" s="39"/>
      <c r="B58" s="48" t="s">
        <v>36</v>
      </c>
      <c r="C58" s="48" t="s">
        <v>22</v>
      </c>
      <c r="D58" s="49">
        <v>0.02</v>
      </c>
      <c r="E58" s="14">
        <v>1</v>
      </c>
      <c r="F58" s="14">
        <v>400</v>
      </c>
      <c r="G58" s="50">
        <f t="shared" si="5"/>
        <v>8</v>
      </c>
      <c r="H58" s="51"/>
    </row>
    <row r="59" spans="1:8" ht="15" customHeight="1" thickBot="1">
      <c r="A59" s="40"/>
      <c r="B59" s="52" t="s">
        <v>37</v>
      </c>
      <c r="C59" s="52" t="s">
        <v>20</v>
      </c>
      <c r="D59" s="53">
        <v>28</v>
      </c>
      <c r="E59" s="15">
        <v>1</v>
      </c>
      <c r="F59" s="15">
        <v>1</v>
      </c>
      <c r="G59" s="54">
        <f t="shared" si="5"/>
        <v>28</v>
      </c>
      <c r="H59" s="55"/>
    </row>
    <row r="60" ht="15" customHeight="1" thickBot="1"/>
    <row r="61" spans="1:8" ht="15" customHeight="1" thickBot="1">
      <c r="A61" s="2" t="s">
        <v>9</v>
      </c>
      <c r="B61" s="66" t="s">
        <v>70</v>
      </c>
      <c r="C61" s="66" t="s">
        <v>20</v>
      </c>
      <c r="D61" s="67">
        <v>167</v>
      </c>
      <c r="E61" s="11">
        <v>1</v>
      </c>
      <c r="F61" s="11">
        <v>1</v>
      </c>
      <c r="G61" s="68">
        <f>D61*E61*F61</f>
        <v>167</v>
      </c>
      <c r="H61" s="19">
        <f>SUM(G61)</f>
        <v>167</v>
      </c>
    </row>
    <row r="62" ht="15" customHeight="1" thickBot="1"/>
    <row r="63" spans="1:8" ht="15" customHeight="1">
      <c r="A63" s="38" t="s">
        <v>10</v>
      </c>
      <c r="B63" s="44" t="s">
        <v>39</v>
      </c>
      <c r="C63" s="44" t="s">
        <v>12</v>
      </c>
      <c r="D63" s="45">
        <v>3</v>
      </c>
      <c r="E63" s="16">
        <v>2</v>
      </c>
      <c r="F63" s="16">
        <v>3</v>
      </c>
      <c r="G63" s="46">
        <f aca="true" t="shared" si="6" ref="G63:G68">D63*E63*F63</f>
        <v>18</v>
      </c>
      <c r="H63" s="41">
        <f>SUM(G63:G68)</f>
        <v>188</v>
      </c>
    </row>
    <row r="64" spans="1:8" ht="15" customHeight="1">
      <c r="A64" s="39"/>
      <c r="B64" s="48" t="s">
        <v>13</v>
      </c>
      <c r="C64" s="48" t="s">
        <v>12</v>
      </c>
      <c r="D64" s="49">
        <v>1.5</v>
      </c>
      <c r="E64" s="14">
        <v>2</v>
      </c>
      <c r="F64" s="14">
        <v>3</v>
      </c>
      <c r="G64" s="50">
        <f t="shared" si="6"/>
        <v>9</v>
      </c>
      <c r="H64" s="42"/>
    </row>
    <row r="65" spans="1:8" ht="15" customHeight="1">
      <c r="A65" s="39"/>
      <c r="B65" s="48" t="s">
        <v>90</v>
      </c>
      <c r="C65" s="48" t="s">
        <v>22</v>
      </c>
      <c r="D65" s="49">
        <v>0.2</v>
      </c>
      <c r="E65" s="14">
        <v>1</v>
      </c>
      <c r="F65" s="14">
        <v>500</v>
      </c>
      <c r="G65" s="50">
        <f t="shared" si="6"/>
        <v>100</v>
      </c>
      <c r="H65" s="42"/>
    </row>
    <row r="66" spans="1:8" ht="15" customHeight="1">
      <c r="A66" s="39"/>
      <c r="B66" s="48" t="s">
        <v>39</v>
      </c>
      <c r="C66" s="48" t="s">
        <v>12</v>
      </c>
      <c r="D66" s="49">
        <v>3</v>
      </c>
      <c r="E66" s="14">
        <v>4</v>
      </c>
      <c r="F66" s="14">
        <v>2</v>
      </c>
      <c r="G66" s="50">
        <f t="shared" si="6"/>
        <v>24</v>
      </c>
      <c r="H66" s="42"/>
    </row>
    <row r="67" spans="1:8" ht="15" customHeight="1">
      <c r="A67" s="39"/>
      <c r="B67" s="48" t="s">
        <v>13</v>
      </c>
      <c r="C67" s="48" t="s">
        <v>12</v>
      </c>
      <c r="D67" s="49">
        <v>1.5</v>
      </c>
      <c r="E67" s="14">
        <v>4</v>
      </c>
      <c r="F67" s="14">
        <v>2</v>
      </c>
      <c r="G67" s="50">
        <f t="shared" si="6"/>
        <v>12</v>
      </c>
      <c r="H67" s="42"/>
    </row>
    <row r="68" spans="1:8" ht="15" customHeight="1" thickBot="1">
      <c r="A68" s="40"/>
      <c r="B68" s="52" t="s">
        <v>82</v>
      </c>
      <c r="C68" s="52" t="s">
        <v>20</v>
      </c>
      <c r="D68" s="53">
        <v>25</v>
      </c>
      <c r="E68" s="15">
        <v>1</v>
      </c>
      <c r="F68" s="15">
        <v>1</v>
      </c>
      <c r="G68" s="54">
        <f t="shared" si="6"/>
        <v>25</v>
      </c>
      <c r="H68" s="43"/>
    </row>
    <row r="69" ht="15" customHeight="1" thickBot="1"/>
    <row r="70" spans="1:8" ht="15" customHeight="1">
      <c r="A70" s="38" t="s">
        <v>63</v>
      </c>
      <c r="B70" s="44" t="s">
        <v>11</v>
      </c>
      <c r="C70" s="44" t="s">
        <v>12</v>
      </c>
      <c r="D70" s="45">
        <v>3</v>
      </c>
      <c r="E70" s="16">
        <v>2</v>
      </c>
      <c r="F70" s="16">
        <v>2</v>
      </c>
      <c r="G70" s="46">
        <f>D70*E70*F70</f>
        <v>12</v>
      </c>
      <c r="H70" s="41">
        <f>SUM(G70:G74)</f>
        <v>56.75</v>
      </c>
    </row>
    <row r="71" spans="1:8" ht="15" customHeight="1">
      <c r="A71" s="39"/>
      <c r="B71" s="48" t="s">
        <v>13</v>
      </c>
      <c r="C71" s="48" t="s">
        <v>12</v>
      </c>
      <c r="D71" s="49">
        <v>1.5</v>
      </c>
      <c r="E71" s="14">
        <v>2</v>
      </c>
      <c r="F71" s="14">
        <v>2</v>
      </c>
      <c r="G71" s="50">
        <f>D71*E71*F71</f>
        <v>6</v>
      </c>
      <c r="H71" s="51"/>
    </row>
    <row r="72" spans="1:8" ht="15" customHeight="1">
      <c r="A72" s="39"/>
      <c r="B72" s="48" t="s">
        <v>40</v>
      </c>
      <c r="C72" s="48" t="s">
        <v>20</v>
      </c>
      <c r="D72" s="49">
        <v>30</v>
      </c>
      <c r="E72" s="14">
        <v>1</v>
      </c>
      <c r="F72" s="14">
        <v>1</v>
      </c>
      <c r="G72" s="50">
        <f>D72*E72*F72</f>
        <v>30</v>
      </c>
      <c r="H72" s="51"/>
    </row>
    <row r="73" spans="1:8" ht="15" customHeight="1">
      <c r="A73" s="39"/>
      <c r="B73" s="48" t="s">
        <v>11</v>
      </c>
      <c r="C73" s="48" t="s">
        <v>12</v>
      </c>
      <c r="D73" s="49">
        <v>2</v>
      </c>
      <c r="E73" s="14">
        <v>1</v>
      </c>
      <c r="F73" s="14">
        <v>2.5</v>
      </c>
      <c r="G73" s="50">
        <f>D73*E73*F73</f>
        <v>5</v>
      </c>
      <c r="H73" s="51"/>
    </row>
    <row r="74" spans="1:8" ht="15" customHeight="1" thickBot="1">
      <c r="A74" s="40"/>
      <c r="B74" s="52" t="s">
        <v>13</v>
      </c>
      <c r="C74" s="52" t="s">
        <v>12</v>
      </c>
      <c r="D74" s="53">
        <v>1.5</v>
      </c>
      <c r="E74" s="15">
        <v>1</v>
      </c>
      <c r="F74" s="15">
        <v>2.5</v>
      </c>
      <c r="G74" s="54">
        <f>D74*E74*F74</f>
        <v>3.75</v>
      </c>
      <c r="H74" s="55"/>
    </row>
    <row r="75" ht="15" customHeight="1" thickBot="1"/>
    <row r="76" spans="1:8" ht="15" customHeight="1">
      <c r="A76" s="38" t="s">
        <v>62</v>
      </c>
      <c r="B76" s="44" t="s">
        <v>11</v>
      </c>
      <c r="C76" s="44" t="s">
        <v>12</v>
      </c>
      <c r="D76" s="45">
        <v>3</v>
      </c>
      <c r="E76" s="16">
        <v>1</v>
      </c>
      <c r="F76" s="16">
        <v>6.3</v>
      </c>
      <c r="G76" s="46">
        <f>D76*E76*F76</f>
        <v>18.9</v>
      </c>
      <c r="H76" s="41">
        <f>SUM(G76:G80)</f>
        <v>35.75</v>
      </c>
    </row>
    <row r="77" spans="1:8" ht="15" customHeight="1">
      <c r="A77" s="39"/>
      <c r="B77" s="48" t="s">
        <v>13</v>
      </c>
      <c r="C77" s="48" t="s">
        <v>12</v>
      </c>
      <c r="D77" s="49">
        <v>1.5</v>
      </c>
      <c r="E77" s="14">
        <v>1</v>
      </c>
      <c r="F77" s="14">
        <v>6.3</v>
      </c>
      <c r="G77" s="50">
        <f>D77*E77*F77</f>
        <v>9.45</v>
      </c>
      <c r="H77" s="51"/>
    </row>
    <row r="78" spans="1:8" ht="15" customHeight="1">
      <c r="A78" s="39"/>
      <c r="B78" s="48" t="s">
        <v>38</v>
      </c>
      <c r="C78" s="48" t="s">
        <v>17</v>
      </c>
      <c r="D78" s="49">
        <v>0.15</v>
      </c>
      <c r="E78" s="14">
        <v>1</v>
      </c>
      <c r="F78" s="14">
        <v>16</v>
      </c>
      <c r="G78" s="50">
        <f>D78*E78*F78</f>
        <v>2.4</v>
      </c>
      <c r="H78" s="51"/>
    </row>
    <row r="79" spans="1:8" ht="15" customHeight="1">
      <c r="A79" s="39"/>
      <c r="B79" s="48" t="s">
        <v>18</v>
      </c>
      <c r="C79" s="48" t="s">
        <v>17</v>
      </c>
      <c r="D79" s="49">
        <v>0.25</v>
      </c>
      <c r="E79" s="14">
        <v>1</v>
      </c>
      <c r="F79" s="14">
        <v>16</v>
      </c>
      <c r="G79" s="50">
        <f>D79*E79*F79</f>
        <v>4</v>
      </c>
      <c r="H79" s="51"/>
    </row>
    <row r="80" spans="1:8" ht="15" customHeight="1" thickBot="1">
      <c r="A80" s="40"/>
      <c r="B80" s="52" t="s">
        <v>32</v>
      </c>
      <c r="C80" s="52" t="s">
        <v>17</v>
      </c>
      <c r="D80" s="53">
        <v>0.5</v>
      </c>
      <c r="E80" s="15">
        <v>1</v>
      </c>
      <c r="F80" s="15">
        <v>2</v>
      </c>
      <c r="G80" s="54">
        <f>D80*E80*F80</f>
        <v>1</v>
      </c>
      <c r="H80" s="55"/>
    </row>
    <row r="81" ht="15" customHeight="1" thickBot="1"/>
    <row r="82" spans="1:8" ht="15" customHeight="1">
      <c r="A82" s="38" t="s">
        <v>5</v>
      </c>
      <c r="B82" s="44" t="s">
        <v>83</v>
      </c>
      <c r="C82" s="44" t="s">
        <v>20</v>
      </c>
      <c r="D82" s="45">
        <v>5</v>
      </c>
      <c r="E82" s="16">
        <v>1</v>
      </c>
      <c r="F82" s="16">
        <v>13</v>
      </c>
      <c r="G82" s="46">
        <f>D82*E82*F82</f>
        <v>65</v>
      </c>
      <c r="H82" s="41">
        <f>SUM(G82:G84)</f>
        <v>85</v>
      </c>
    </row>
    <row r="83" spans="1:8" ht="15" customHeight="1">
      <c r="A83" s="39"/>
      <c r="B83" s="48" t="s">
        <v>84</v>
      </c>
      <c r="C83" s="48" t="s">
        <v>20</v>
      </c>
      <c r="D83" s="49">
        <v>10</v>
      </c>
      <c r="E83" s="14">
        <v>1</v>
      </c>
      <c r="F83" s="14">
        <v>1</v>
      </c>
      <c r="G83" s="50">
        <f>D83*E83*F83</f>
        <v>10</v>
      </c>
      <c r="H83" s="51"/>
    </row>
    <row r="84" spans="1:8" ht="15" customHeight="1" thickBot="1">
      <c r="A84" s="40"/>
      <c r="B84" s="52" t="s">
        <v>85</v>
      </c>
      <c r="C84" s="52" t="s">
        <v>20</v>
      </c>
      <c r="D84" s="53">
        <v>10</v>
      </c>
      <c r="E84" s="15">
        <v>1</v>
      </c>
      <c r="F84" s="15">
        <v>1</v>
      </c>
      <c r="G84" s="54">
        <f>D84*E84*F84</f>
        <v>10</v>
      </c>
      <c r="H84" s="55"/>
    </row>
    <row r="85" spans="1:8" ht="15" customHeight="1" thickBot="1">
      <c r="A85" s="1"/>
      <c r="B85" s="62"/>
      <c r="C85" s="62"/>
      <c r="D85" s="63"/>
      <c r="E85" s="64"/>
      <c r="F85" s="64"/>
      <c r="G85" s="63"/>
      <c r="H85" s="65"/>
    </row>
    <row r="86" spans="1:8" ht="15" customHeight="1">
      <c r="A86" s="38" t="s">
        <v>55</v>
      </c>
      <c r="B86" s="44" t="s">
        <v>86</v>
      </c>
      <c r="C86" s="44" t="s">
        <v>20</v>
      </c>
      <c r="D86" s="45">
        <v>10</v>
      </c>
      <c r="E86" s="16">
        <v>1</v>
      </c>
      <c r="F86" s="16">
        <v>1</v>
      </c>
      <c r="G86" s="46">
        <f>D86*E86*F86</f>
        <v>10</v>
      </c>
      <c r="H86" s="41">
        <f>SUM(G86:G87)</f>
        <v>25</v>
      </c>
    </row>
    <row r="87" spans="1:8" ht="15" customHeight="1" thickBot="1">
      <c r="A87" s="40"/>
      <c r="B87" s="52" t="s">
        <v>41</v>
      </c>
      <c r="C87" s="52" t="s">
        <v>20</v>
      </c>
      <c r="D87" s="53">
        <v>5</v>
      </c>
      <c r="E87" s="15">
        <v>1</v>
      </c>
      <c r="F87" s="15">
        <v>3</v>
      </c>
      <c r="G87" s="54">
        <f>D87*E87*F87</f>
        <v>15</v>
      </c>
      <c r="H87" s="55"/>
    </row>
    <row r="88" spans="1:8" ht="15" customHeight="1" thickBot="1">
      <c r="A88" s="1"/>
      <c r="B88" s="62"/>
      <c r="C88" s="62"/>
      <c r="D88" s="63"/>
      <c r="E88" s="64"/>
      <c r="F88" s="64"/>
      <c r="G88" s="63"/>
      <c r="H88" s="65"/>
    </row>
    <row r="89" spans="1:8" ht="15" customHeight="1">
      <c r="A89" s="38" t="s">
        <v>63</v>
      </c>
      <c r="B89" s="44" t="s">
        <v>41</v>
      </c>
      <c r="C89" s="44" t="s">
        <v>20</v>
      </c>
      <c r="D89" s="45">
        <v>5</v>
      </c>
      <c r="E89" s="16">
        <v>1</v>
      </c>
      <c r="F89" s="16">
        <v>4</v>
      </c>
      <c r="G89" s="46">
        <f>D89*E89*F89</f>
        <v>20</v>
      </c>
      <c r="H89" s="41">
        <f>SUM(G89:G90)</f>
        <v>30</v>
      </c>
    </row>
    <row r="90" spans="1:8" ht="15" customHeight="1" thickBot="1">
      <c r="A90" s="40"/>
      <c r="B90" s="52" t="s">
        <v>87</v>
      </c>
      <c r="C90" s="52" t="s">
        <v>20</v>
      </c>
      <c r="D90" s="53">
        <v>10</v>
      </c>
      <c r="E90" s="15">
        <v>1</v>
      </c>
      <c r="F90" s="15">
        <v>1</v>
      </c>
      <c r="G90" s="54">
        <f>D90*E90*F90</f>
        <v>10</v>
      </c>
      <c r="H90" s="55"/>
    </row>
    <row r="91" spans="1:8" ht="15" customHeight="1" thickBot="1">
      <c r="A91" s="1"/>
      <c r="B91" s="62"/>
      <c r="C91" s="62"/>
      <c r="D91" s="63"/>
      <c r="E91" s="64"/>
      <c r="F91" s="64"/>
      <c r="G91" s="63"/>
      <c r="H91" s="65"/>
    </row>
    <row r="92" spans="1:8" ht="15" customHeight="1" thickBot="1">
      <c r="A92" s="2" t="s">
        <v>56</v>
      </c>
      <c r="B92" s="66" t="s">
        <v>41</v>
      </c>
      <c r="C92" s="66" t="s">
        <v>20</v>
      </c>
      <c r="D92" s="67">
        <v>5</v>
      </c>
      <c r="E92" s="11">
        <v>1</v>
      </c>
      <c r="F92" s="11">
        <v>9</v>
      </c>
      <c r="G92" s="68">
        <f>D92*E92*F92</f>
        <v>45</v>
      </c>
      <c r="H92" s="19">
        <f>SUM(G92)</f>
        <v>45</v>
      </c>
    </row>
    <row r="93" ht="15" customHeight="1" thickBot="1"/>
    <row r="94" spans="1:8" ht="15" customHeight="1" thickBot="1">
      <c r="A94" s="2" t="s">
        <v>51</v>
      </c>
      <c r="B94" s="66" t="s">
        <v>52</v>
      </c>
      <c r="C94" s="66" t="s">
        <v>20</v>
      </c>
      <c r="D94" s="67">
        <v>2.5</v>
      </c>
      <c r="E94" s="11">
        <v>1</v>
      </c>
      <c r="F94" s="11">
        <v>1</v>
      </c>
      <c r="G94" s="68">
        <f>D94*E94*F94</f>
        <v>2.5</v>
      </c>
      <c r="H94" s="19">
        <f>SUM(G94)</f>
        <v>2.5</v>
      </c>
    </row>
    <row r="95" spans="1:8" ht="15" customHeight="1" thickBot="1">
      <c r="A95" s="1"/>
      <c r="B95" s="62"/>
      <c r="C95" s="62"/>
      <c r="D95" s="63"/>
      <c r="E95" s="64"/>
      <c r="F95" s="64"/>
      <c r="G95" s="63"/>
      <c r="H95" s="65"/>
    </row>
    <row r="96" spans="1:8" ht="15" customHeight="1" thickBot="1">
      <c r="A96" s="2" t="s">
        <v>57</v>
      </c>
      <c r="B96" s="66" t="s">
        <v>58</v>
      </c>
      <c r="C96" s="66" t="s">
        <v>20</v>
      </c>
      <c r="D96" s="67">
        <v>40</v>
      </c>
      <c r="E96" s="11">
        <v>1</v>
      </c>
      <c r="F96" s="11">
        <v>1</v>
      </c>
      <c r="G96" s="68">
        <f>D96*E96*F96</f>
        <v>40</v>
      </c>
      <c r="H96" s="19">
        <f>SUM(G96)</f>
        <v>40</v>
      </c>
    </row>
    <row r="97" spans="1:8" ht="15" customHeight="1" thickBot="1">
      <c r="A97" s="1"/>
      <c r="B97" s="62"/>
      <c r="C97" s="62"/>
      <c r="D97" s="63"/>
      <c r="E97" s="64"/>
      <c r="F97" s="64"/>
      <c r="G97" s="63"/>
      <c r="H97" s="65"/>
    </row>
    <row r="98" spans="1:8" ht="15" customHeight="1" thickBot="1">
      <c r="A98" s="2" t="s">
        <v>71</v>
      </c>
      <c r="B98" s="66" t="s">
        <v>72</v>
      </c>
      <c r="C98" s="66" t="s">
        <v>20</v>
      </c>
      <c r="D98" s="67">
        <v>25</v>
      </c>
      <c r="E98" s="11">
        <v>1</v>
      </c>
      <c r="F98" s="11">
        <v>1</v>
      </c>
      <c r="G98" s="68">
        <f>D98*E98*F98</f>
        <v>25</v>
      </c>
      <c r="H98" s="19">
        <f>SUM(G98)</f>
        <v>25</v>
      </c>
    </row>
    <row r="99" ht="15" customHeight="1" thickBot="1"/>
    <row r="100" spans="1:8" ht="15" customHeight="1">
      <c r="A100" s="38" t="s">
        <v>44</v>
      </c>
      <c r="B100" s="44" t="s">
        <v>42</v>
      </c>
      <c r="C100" s="44" t="s">
        <v>12</v>
      </c>
      <c r="D100" s="45">
        <v>0.5</v>
      </c>
      <c r="E100" s="16">
        <v>2</v>
      </c>
      <c r="F100" s="16">
        <v>0.5</v>
      </c>
      <c r="G100" s="46">
        <f aca="true" t="shared" si="7" ref="G100:G109">D100*E100*F100</f>
        <v>0.5</v>
      </c>
      <c r="H100" s="41">
        <f>SUM(G100:G109)</f>
        <v>62.199999999999996</v>
      </c>
    </row>
    <row r="101" spans="1:8" ht="15" customHeight="1">
      <c r="A101" s="39"/>
      <c r="B101" s="48" t="s">
        <v>43</v>
      </c>
      <c r="C101" s="48" t="s">
        <v>12</v>
      </c>
      <c r="D101" s="49">
        <v>1.5</v>
      </c>
      <c r="E101" s="14">
        <v>2</v>
      </c>
      <c r="F101" s="14">
        <v>6.3</v>
      </c>
      <c r="G101" s="50">
        <f t="shared" si="7"/>
        <v>18.9</v>
      </c>
      <c r="H101" s="51"/>
    </row>
    <row r="102" spans="1:8" ht="15" customHeight="1">
      <c r="A102" s="39"/>
      <c r="B102" s="48" t="s">
        <v>38</v>
      </c>
      <c r="C102" s="48" t="s">
        <v>17</v>
      </c>
      <c r="D102" s="49">
        <v>0.15</v>
      </c>
      <c r="E102" s="14">
        <v>1</v>
      </c>
      <c r="F102" s="14">
        <v>25</v>
      </c>
      <c r="G102" s="50">
        <f t="shared" si="7"/>
        <v>3.75</v>
      </c>
      <c r="H102" s="51"/>
    </row>
    <row r="103" spans="1:8" ht="15" customHeight="1">
      <c r="A103" s="39"/>
      <c r="B103" s="48" t="s">
        <v>18</v>
      </c>
      <c r="C103" s="48" t="s">
        <v>17</v>
      </c>
      <c r="D103" s="49">
        <v>0.25</v>
      </c>
      <c r="E103" s="14">
        <v>1</v>
      </c>
      <c r="F103" s="14">
        <v>25</v>
      </c>
      <c r="G103" s="50">
        <f t="shared" si="7"/>
        <v>6.25</v>
      </c>
      <c r="H103" s="51"/>
    </row>
    <row r="104" spans="1:8" ht="15" customHeight="1">
      <c r="A104" s="39"/>
      <c r="B104" s="48" t="s">
        <v>11</v>
      </c>
      <c r="C104" s="48" t="s">
        <v>12</v>
      </c>
      <c r="D104" s="49">
        <v>3</v>
      </c>
      <c r="E104" s="14">
        <v>2</v>
      </c>
      <c r="F104" s="14">
        <v>2.5</v>
      </c>
      <c r="G104" s="50">
        <f t="shared" si="7"/>
        <v>15</v>
      </c>
      <c r="H104" s="51"/>
    </row>
    <row r="105" spans="1:8" ht="15" customHeight="1">
      <c r="A105" s="39"/>
      <c r="B105" s="48" t="s">
        <v>13</v>
      </c>
      <c r="C105" s="48" t="s">
        <v>12</v>
      </c>
      <c r="D105" s="49">
        <v>1.5</v>
      </c>
      <c r="E105" s="14">
        <v>2</v>
      </c>
      <c r="F105" s="14">
        <v>2.5</v>
      </c>
      <c r="G105" s="50">
        <f t="shared" si="7"/>
        <v>7.5</v>
      </c>
      <c r="H105" s="51"/>
    </row>
    <row r="106" spans="1:8" ht="15" customHeight="1">
      <c r="A106" s="39"/>
      <c r="B106" s="48" t="s">
        <v>38</v>
      </c>
      <c r="C106" s="48" t="s">
        <v>17</v>
      </c>
      <c r="D106" s="49">
        <v>0.15</v>
      </c>
      <c r="E106" s="14">
        <v>1</v>
      </c>
      <c r="F106" s="14">
        <v>17</v>
      </c>
      <c r="G106" s="50">
        <f t="shared" si="7"/>
        <v>2.55</v>
      </c>
      <c r="H106" s="51"/>
    </row>
    <row r="107" spans="1:8" ht="15" customHeight="1">
      <c r="A107" s="39"/>
      <c r="B107" s="48" t="s">
        <v>18</v>
      </c>
      <c r="C107" s="48" t="s">
        <v>17</v>
      </c>
      <c r="D107" s="49">
        <v>0.25</v>
      </c>
      <c r="E107" s="14">
        <v>1</v>
      </c>
      <c r="F107" s="14">
        <v>17</v>
      </c>
      <c r="G107" s="50">
        <f t="shared" si="7"/>
        <v>4.25</v>
      </c>
      <c r="H107" s="51"/>
    </row>
    <row r="108" spans="1:8" ht="15" customHeight="1">
      <c r="A108" s="39"/>
      <c r="B108" s="48" t="s">
        <v>11</v>
      </c>
      <c r="C108" s="48" t="s">
        <v>12</v>
      </c>
      <c r="D108" s="49">
        <v>2</v>
      </c>
      <c r="E108" s="14">
        <v>1</v>
      </c>
      <c r="F108" s="14">
        <v>1</v>
      </c>
      <c r="G108" s="50">
        <f t="shared" si="7"/>
        <v>2</v>
      </c>
      <c r="H108" s="51"/>
    </row>
    <row r="109" spans="1:8" ht="15" customHeight="1" thickBot="1">
      <c r="A109" s="40"/>
      <c r="B109" s="52" t="s">
        <v>13</v>
      </c>
      <c r="C109" s="52" t="s">
        <v>12</v>
      </c>
      <c r="D109" s="53">
        <v>1.5</v>
      </c>
      <c r="E109" s="15">
        <v>1</v>
      </c>
      <c r="F109" s="15">
        <v>1</v>
      </c>
      <c r="G109" s="54">
        <f t="shared" si="7"/>
        <v>1.5</v>
      </c>
      <c r="H109" s="55"/>
    </row>
    <row r="110" ht="15" customHeight="1" thickBot="1"/>
    <row r="111" spans="1:8" ht="15" customHeight="1">
      <c r="A111" s="38" t="s">
        <v>45</v>
      </c>
      <c r="B111" s="44" t="s">
        <v>11</v>
      </c>
      <c r="C111" s="44" t="s">
        <v>12</v>
      </c>
      <c r="D111" s="45">
        <v>2</v>
      </c>
      <c r="E111" s="16">
        <v>2</v>
      </c>
      <c r="F111" s="16">
        <v>3</v>
      </c>
      <c r="G111" s="46">
        <f>D111*E111*F111</f>
        <v>12</v>
      </c>
      <c r="H111" s="41">
        <f>SUM(G111:G115)</f>
        <v>39</v>
      </c>
    </row>
    <row r="112" spans="1:8" ht="15" customHeight="1">
      <c r="A112" s="39"/>
      <c r="B112" s="48" t="s">
        <v>13</v>
      </c>
      <c r="C112" s="48" t="s">
        <v>12</v>
      </c>
      <c r="D112" s="49">
        <v>1.5</v>
      </c>
      <c r="E112" s="14">
        <v>2</v>
      </c>
      <c r="F112" s="14">
        <v>3</v>
      </c>
      <c r="G112" s="50">
        <f>D112*E112*F112</f>
        <v>9</v>
      </c>
      <c r="H112" s="51"/>
    </row>
    <row r="113" spans="1:8" ht="15" customHeight="1">
      <c r="A113" s="39"/>
      <c r="B113" s="48" t="s">
        <v>46</v>
      </c>
      <c r="C113" s="48" t="s">
        <v>20</v>
      </c>
      <c r="D113" s="49">
        <v>10</v>
      </c>
      <c r="E113" s="14">
        <v>1</v>
      </c>
      <c r="F113" s="14">
        <v>1</v>
      </c>
      <c r="G113" s="50">
        <f>D113*E113*F113</f>
        <v>10</v>
      </c>
      <c r="H113" s="51"/>
    </row>
    <row r="114" spans="1:8" ht="15" customHeight="1">
      <c r="A114" s="39"/>
      <c r="B114" s="48" t="s">
        <v>38</v>
      </c>
      <c r="C114" s="48" t="s">
        <v>17</v>
      </c>
      <c r="D114" s="49">
        <v>0.15</v>
      </c>
      <c r="E114" s="14">
        <v>1</v>
      </c>
      <c r="F114" s="14">
        <v>20</v>
      </c>
      <c r="G114" s="50">
        <f>D114*E114*F114</f>
        <v>3</v>
      </c>
      <c r="H114" s="51"/>
    </row>
    <row r="115" spans="1:8" ht="15" customHeight="1" thickBot="1">
      <c r="A115" s="40"/>
      <c r="B115" s="52" t="s">
        <v>18</v>
      </c>
      <c r="C115" s="52" t="s">
        <v>17</v>
      </c>
      <c r="D115" s="53">
        <v>0.25</v>
      </c>
      <c r="E115" s="15">
        <v>1</v>
      </c>
      <c r="F115" s="15">
        <v>20</v>
      </c>
      <c r="G115" s="54">
        <f>D115*E115*F115</f>
        <v>5</v>
      </c>
      <c r="H115" s="55"/>
    </row>
    <row r="116" ht="15" customHeight="1" thickBot="1"/>
    <row r="117" spans="7:8" ht="15" customHeight="1" thickBot="1">
      <c r="G117" s="69" t="s">
        <v>74</v>
      </c>
      <c r="H117" s="10">
        <f>SUM(H2:H115)</f>
        <v>1370.9</v>
      </c>
    </row>
  </sheetData>
  <mergeCells count="30">
    <mergeCell ref="H2:H6"/>
    <mergeCell ref="A2:A6"/>
    <mergeCell ref="A8:A14"/>
    <mergeCell ref="H8:H14"/>
    <mergeCell ref="A111:A115"/>
    <mergeCell ref="A36:A42"/>
    <mergeCell ref="A70:A74"/>
    <mergeCell ref="A44:A50"/>
    <mergeCell ref="A52:A59"/>
    <mergeCell ref="A82:A84"/>
    <mergeCell ref="A86:A87"/>
    <mergeCell ref="A89:A90"/>
    <mergeCell ref="H36:H42"/>
    <mergeCell ref="H44:H50"/>
    <mergeCell ref="H52:H59"/>
    <mergeCell ref="A100:A109"/>
    <mergeCell ref="A76:A80"/>
    <mergeCell ref="H100:H109"/>
    <mergeCell ref="A63:A68"/>
    <mergeCell ref="H63:H68"/>
    <mergeCell ref="A29:A34"/>
    <mergeCell ref="H29:H34"/>
    <mergeCell ref="H111:H115"/>
    <mergeCell ref="A16:A27"/>
    <mergeCell ref="H16:H27"/>
    <mergeCell ref="H82:H84"/>
    <mergeCell ref="H86:H87"/>
    <mergeCell ref="H89:H90"/>
    <mergeCell ref="H76:H80"/>
    <mergeCell ref="H70:H74"/>
  </mergeCells>
  <printOptions horizontalCentered="1"/>
  <pageMargins left="0.75" right="0.75" top="0.75" bottom="0.75" header="0.25" footer="0.25"/>
  <pageSetup firstPageNumber="1" useFirstPageNumber="1" fitToHeight="0" horizontalDpi="300" verticalDpi="300" orientation="portrait" scale="83" r:id="rId1"/>
  <headerFooter alignWithMargins="0">
    <oddHeader>&amp;CConceptual Estimate
South Side Rail Plan
Detail&amp;RPage &amp;P</oddHeader>
    <oddFooter>&amp;RTSM for Transit Riders' Authority
Feb 23 2003</oddFooter>
  </headerFooter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WHITE</dc:creator>
  <cp:keywords/>
  <dc:description/>
  <cp:lastModifiedBy>kerminator</cp:lastModifiedBy>
  <cp:lastPrinted>2003-02-26T18:00:11Z</cp:lastPrinted>
  <dcterms:created xsi:type="dcterms:W3CDTF">2003-02-23T19:38:08Z</dcterms:created>
  <dcterms:modified xsi:type="dcterms:W3CDTF">2003-02-27T16:09:01Z</dcterms:modified>
  <cp:category/>
  <cp:version/>
  <cp:contentType/>
  <cp:contentStatus/>
</cp:coreProperties>
</file>